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tabRatio="596" activeTab="0"/>
  </bookViews>
  <sheets>
    <sheet name="прогр" sheetId="1" r:id="rId1"/>
  </sheets>
  <definedNames>
    <definedName name="_xlnm.Print_Titles" localSheetId="0">'прогр'!$9:$10</definedName>
    <definedName name="_xlnm.Print_Area" localSheetId="0">'прогр'!$A$1:$J$46</definedName>
  </definedNames>
  <calcPr fullCalcOnLoad="1"/>
</workbook>
</file>

<file path=xl/sharedStrings.xml><?xml version="1.0" encoding="utf-8"?>
<sst xmlns="http://schemas.openxmlformats.org/spreadsheetml/2006/main" count="158" uniqueCount="132">
  <si>
    <t>Загальний фонд</t>
  </si>
  <si>
    <t>( грн. )</t>
  </si>
  <si>
    <t>Заступник голови районної ради</t>
  </si>
  <si>
    <t>Спеціальний фонд</t>
  </si>
  <si>
    <t xml:space="preserve">Райдержадміністрація </t>
  </si>
  <si>
    <t>1040</t>
  </si>
  <si>
    <t>1010</t>
  </si>
  <si>
    <t>0100000</t>
  </si>
  <si>
    <t xml:space="preserve">Районна  рада </t>
  </si>
  <si>
    <t>0110000</t>
  </si>
  <si>
    <r>
      <t xml:space="preserve">Районна  рада </t>
    </r>
  </si>
  <si>
    <t>Управління    соціального  захисту населення райдержадміністрації</t>
  </si>
  <si>
    <t>3160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</si>
  <si>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</si>
  <si>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</si>
  <si>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</si>
  <si>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08 1 316 0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</si>
  <si>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</si>
  <si>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0200000</t>
  </si>
  <si>
    <t>0210000</t>
  </si>
  <si>
    <t>0800000</t>
  </si>
  <si>
    <t>0810000</t>
  </si>
  <si>
    <t>0180</t>
  </si>
  <si>
    <t>3719770</t>
  </si>
  <si>
    <t>9770</t>
  </si>
  <si>
    <t xml:space="preserve">Інші субвенції з місцевого бюджету </t>
  </si>
  <si>
    <t>0600000</t>
  </si>
  <si>
    <t>Відділ освіти райдержадміністрації</t>
  </si>
  <si>
    <t>0610000</t>
  </si>
  <si>
    <t>0617321</t>
  </si>
  <si>
    <t>0443</t>
  </si>
  <si>
    <t>Будівництво освітніх установ та закладів</t>
  </si>
  <si>
    <t>813242</t>
  </si>
  <si>
    <t>3242</t>
  </si>
  <si>
    <t>1090</t>
  </si>
  <si>
    <t>Інші заходи у сфері соціального захисту і соціального забезпечення</t>
  </si>
  <si>
    <t>В.ЄВТУШЕНКО</t>
  </si>
  <si>
    <t>0118831</t>
  </si>
  <si>
    <t>8831</t>
  </si>
  <si>
    <t>1060</t>
  </si>
  <si>
    <t>0611020</t>
  </si>
  <si>
    <t>0611162</t>
  </si>
  <si>
    <t>Інші програми та заходи у сфері освіти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</si>
  <si>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</si>
  <si>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</si>
  <si>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</si>
  <si>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</si>
  <si>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</si>
  <si>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</si>
  <si>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</si>
  <si>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</si>
  <si>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</si>
  <si>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 xml:space="preserve"> рішення Дніпропетровської областної ради від  23.01. 2015 року   № 609-29/VI  
</t>
  </si>
  <si>
    <t xml:space="preserve"> рішення районної ради № 148-12/VI від 28.12. 2011року</t>
  </si>
  <si>
    <t>рішення районної ради Р № 17-2/VII  від 23.12. 2015 року</t>
  </si>
  <si>
    <t xml:space="preserve">Програма соціального захисту населення Нікопольського району на 2011-2020 роки  </t>
  </si>
  <si>
    <t xml:space="preserve">  рішення Дніпропетровської областної ради від  28.10.2016 № 97-6/VII</t>
  </si>
  <si>
    <t>Багатопрофільна стаціонарна медична допомога населенню</t>
  </si>
  <si>
    <t>2010</t>
  </si>
  <si>
    <t>0212010</t>
  </si>
  <si>
    <t>0731</t>
  </si>
  <si>
    <t xml:space="preserve">Надання довгострокових кредитів індивідуальним забудовникам житла на селі </t>
  </si>
  <si>
    <t>код бюджету</t>
  </si>
  <si>
    <t>04309200000</t>
  </si>
  <si>
    <t>рішення районної ради Р № 382-29/VII  від 20.09.2019 року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</si>
  <si>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</si>
  <si>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</si>
  <si>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</si>
  <si>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</si>
  <si>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рішення районної ради Р № 330-25/VII  від 31.01.2019 року</t>
  </si>
  <si>
    <t xml:space="preserve">Програма соціально-економічного та культурного розвитку району  на 2020 рік       </t>
  </si>
  <si>
    <t>7321</t>
  </si>
  <si>
    <t>Фінансовий відділ райдержадміністрації</t>
  </si>
  <si>
    <t>1000000</t>
  </si>
  <si>
    <t>Відділ культури, туризму, національностей та релігій райдержадміністрації</t>
  </si>
  <si>
    <t>1010000</t>
  </si>
  <si>
    <t>1019710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</si>
  <si>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</si>
  <si>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</si>
  <si>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Програма підтримки розвитку позашкільної освіти у Нікопольському районі на 2019-2021 роки  </t>
  </si>
  <si>
    <t>рішення районної ради Р № 327-25/VII  від 31.01. 2019 року</t>
  </si>
  <si>
    <t>Надання загальної середньої освіти закладами загальної середньої освіти (у тому  числі з дошкільними підрозділами (відділеннями, групами))</t>
  </si>
  <si>
    <t>рішення районної ради Р № 396-30/VII  від  20.12.2019 року</t>
  </si>
  <si>
    <t>рішення районної ради Р № 396-30/VII                  від 20.12.2019 року</t>
  </si>
  <si>
    <t xml:space="preserve">Регіональна програма розвитку житлового будівництва у Дніпропетровській області 
на 2015- 2020 роки    
</t>
  </si>
  <si>
    <t>Програма фінансової підтримки комунального підприємства Нікопольська центральна районна лікарня Дніпропетровської обласної ради на 2019-2020 роки</t>
  </si>
  <si>
    <t>Програма фінансової підтримки комунального некомерційного підприемства Нікопольський районний центр первинної медико-санітарної допомоги на 2019-2023 роки</t>
  </si>
  <si>
    <t xml:space="preserve">Комплексна програма розвитку освіти Нікопольського рйону на 2018-2020 роки     </t>
  </si>
  <si>
    <t>рішення районної ради Р № 248-19/VII  від 23.03.2018 року</t>
  </si>
  <si>
    <t xml:space="preserve">Програми інформатизації комунального підприємства Нікопольська центральна районна лікарня  </t>
  </si>
  <si>
    <t xml:space="preserve">Комплексна програма розвитку освіти Нікопольського рйону на 2018-2020 роки    </t>
  </si>
  <si>
    <t xml:space="preserve"> Програма розвитку місцевого самоврядування у Дніпропетровській області на 2012-2021 роки   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</si>
  <si>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</si>
  <si>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</si>
  <si>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</si>
  <si>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рішення районної ради Р № 248-19/VII  від 23.03.2018 року"</t>
  </si>
  <si>
    <t>0213131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</si>
  <si>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</si>
  <si>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</si>
  <si>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рішення районної ради  № 150 - 12/VI  від 28.12. 2011 року</t>
  </si>
  <si>
    <t>0921</t>
  </si>
  <si>
    <t>0990</t>
  </si>
  <si>
    <t>0211140</t>
  </si>
  <si>
    <t>1140</t>
  </si>
  <si>
    <t>0950</t>
  </si>
  <si>
    <t xml:space="preserve">Підвищення кваліфікації, перепідготовка кадрів закладами післядипломної освіти </t>
  </si>
  <si>
    <t>0219770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</si>
  <si>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</si>
  <si>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</si>
  <si>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</si>
  <si>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створення матеріальних резервів для запобігання, ліквідації надзвичайних ситуацій техногенного і природного характеру у Нікопольському районі на період до 2020 року    </t>
  </si>
  <si>
    <t>рішення районної ради Р № 54-4/VIІ   від 23. 03.  2016 року</t>
  </si>
  <si>
    <t xml:space="preserve">Програма   ресурсного забезпечення функціонування органів виконавчої влади Нікопольського району  </t>
  </si>
  <si>
    <t>рішення районної ради Р №86-6/VIІ   від 29. 07.  2016 року</t>
  </si>
  <si>
    <t xml:space="preserve"> Про розвиток сімейної та гендерної політики у Нікопольському районі 2012-2021</t>
  </si>
  <si>
    <t>Районна цільова  соціальна програма  Молодь Нікопольщини на 2012-2021 роки</t>
  </si>
  <si>
    <t>Програма розвитку та становлення професійної державної служби на  2016-2020 роки</t>
  </si>
  <si>
    <t>0829</t>
  </si>
  <si>
    <t>Інші заходи в галузі культури і мистецтва</t>
  </si>
  <si>
    <t>Програма розвитку культури у Нікопольському районі на 2017 -2020 роки</t>
  </si>
  <si>
    <t>рішення районної ради Р № 174-122/VII  від 26.05. 2017 року</t>
  </si>
  <si>
    <t xml:space="preserve"> рішення районної ради    Р№ 15-2/VI   від  23.12. 2015  року</t>
  </si>
  <si>
    <t>0817323</t>
  </si>
  <si>
    <t>7323</t>
  </si>
  <si>
    <t>Будівництво  установ та закладів соціальної сфери</t>
  </si>
  <si>
    <t>0217322</t>
  </si>
  <si>
    <t>7322</t>
  </si>
  <si>
    <t>Будівництво медичних установ та закладів</t>
  </si>
  <si>
    <t>Додаток 4</t>
  </si>
  <si>
    <t xml:space="preserve">до розпорядження голови  районної ради </t>
  </si>
  <si>
    <t>ЗМІНИ</t>
  </si>
  <si>
    <t xml:space="preserve">  до додатка 7  " Розподіл витрат районного бюджету на реалізацію місцевих/регіональних програм у 2020 році"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</si>
</sst>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_р_."/>
    <numFmt numFmtId="202" formatCode="#,##0.00_р_."/>
    <numFmt numFmtId="203" formatCode="#,##0.0"/>
    <numFmt numFmtId="204" formatCode="#,##0.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Fill="1" applyAlignment="1">
      <alignment/>
    </xf>
    <xf numFmtId="202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right"/>
    </xf>
    <xf numFmtId="0" fontId="21" fillId="0" borderId="0" xfId="0" applyFont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49" fontId="22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202" fontId="23" fillId="0" borderId="0" xfId="0" applyNumberFormat="1" applyFont="1" applyFill="1" applyBorder="1" applyAlignment="1">
      <alignment horizontal="center" wrapText="1"/>
    </xf>
    <xf numFmtId="202" fontId="21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2" fontId="21" fillId="0" borderId="0" xfId="0" applyNumberFormat="1" applyFont="1" applyAlignment="1">
      <alignment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202" fontId="21" fillId="0" borderId="11" xfId="0" applyNumberFormat="1" applyFont="1" applyFill="1" applyBorder="1" applyAlignment="1">
      <alignment horizontal="center" vertical="center"/>
    </xf>
    <xf numFmtId="202" fontId="21" fillId="0" borderId="11" xfId="0" applyNumberFormat="1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vertical="center" wrapText="1"/>
    </xf>
    <xf numFmtId="4" fontId="21" fillId="24" borderId="12" xfId="0" applyNumberFormat="1" applyFont="1" applyFill="1" applyBorder="1" applyAlignment="1">
      <alignment horizontal="center" vertical="center" wrapText="1"/>
    </xf>
    <xf numFmtId="202" fontId="24" fillId="24" borderId="12" xfId="0" applyNumberFormat="1" applyFont="1" applyFill="1" applyBorder="1" applyAlignment="1">
      <alignment horizontal="center" vertical="center"/>
    </xf>
    <xf numFmtId="202" fontId="21" fillId="0" borderId="12" xfId="0" applyNumberFormat="1" applyFont="1" applyFill="1" applyBorder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21" fillId="0" borderId="11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4" fontId="21" fillId="24" borderId="11" xfId="0" applyNumberFormat="1" applyFont="1" applyFill="1" applyBorder="1" applyAlignment="1">
      <alignment vertical="center" wrapText="1"/>
    </xf>
    <xf numFmtId="202" fontId="21" fillId="24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202" fontId="21" fillId="0" borderId="11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202" fontId="21" fillId="0" borderId="0" xfId="0" applyNumberFormat="1" applyFont="1" applyFill="1" applyBorder="1" applyAlignment="1">
      <alignment horizontal="right" vertical="center"/>
    </xf>
    <xf numFmtId="202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202" fontId="21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="72" zoomScaleSheetLayoutView="72" zoomScalePageLayoutView="0" workbookViewId="0" topLeftCell="A1">
      <selection activeCell="A1" sqref="A1:IV16384"/>
    </sheetView>
  </sheetViews>
  <sheetFormatPr defaultColWidth="9.125" defaultRowHeight="12.75"/>
  <cols>
    <col min="1" max="1" width="16.875" style="1" customWidth="1"/>
    <col min="2" max="2" width="17.25390625" style="1" customWidth="1"/>
    <col min="3" max="3" width="17.125" style="1" customWidth="1"/>
    <col min="4" max="4" width="36.25390625" style="1" customWidth="1"/>
    <col min="5" max="5" width="39.125" style="1" customWidth="1"/>
    <col min="6" max="6" width="27.375" style="1" customWidth="1"/>
    <col min="7" max="7" width="23.25390625" style="1" customWidth="1"/>
    <col min="8" max="8" width="22.625" style="59" customWidth="1"/>
    <col min="9" max="9" width="22.75390625" style="59" customWidth="1"/>
    <col min="10" max="10" width="16.25390625" style="59" customWidth="1"/>
    <col min="11" max="11" width="21.25390625" style="4" customWidth="1"/>
    <col min="12" max="12" width="11.625" style="4" bestFit="1" customWidth="1"/>
    <col min="13" max="13" width="10.375" style="4" bestFit="1" customWidth="1"/>
    <col min="14" max="16384" width="9.125" style="4" customWidth="1"/>
  </cols>
  <sheetData>
    <row r="1" spans="8:10" ht="10.5">
      <c r="H1" s="2"/>
      <c r="I1" s="3"/>
      <c r="J1" s="3"/>
    </row>
    <row r="2" spans="8:10" ht="32.25" customHeight="1">
      <c r="H2" s="5"/>
      <c r="I2" s="6" t="s">
        <v>128</v>
      </c>
      <c r="J2" s="6"/>
    </row>
    <row r="3" spans="5:10" ht="45.75" customHeight="1">
      <c r="E3" s="7"/>
      <c r="H3" s="2"/>
      <c r="I3" s="8" t="s">
        <v>129</v>
      </c>
      <c r="J3" s="8"/>
    </row>
    <row r="4" spans="1:10" ht="42" customHeight="1" hidden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31.5" customHeight="1">
      <c r="A5" s="9" t="s">
        <v>130</v>
      </c>
      <c r="B5" s="9"/>
      <c r="C5" s="9"/>
      <c r="D5" s="9"/>
      <c r="E5" s="9"/>
      <c r="F5" s="9"/>
      <c r="G5" s="9"/>
      <c r="H5" s="9"/>
      <c r="I5" s="9"/>
      <c r="J5" s="9"/>
    </row>
    <row r="6" spans="1:10" s="11" customFormat="1" ht="27" customHeight="1">
      <c r="A6" s="10" t="s">
        <v>131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11" customFormat="1" ht="30" customHeight="1">
      <c r="A7" s="12" t="s">
        <v>63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s="11" customFormat="1" ht="34.5" customHeight="1">
      <c r="A8" s="14" t="s">
        <v>62</v>
      </c>
      <c r="B8" s="14"/>
      <c r="C8" s="14"/>
      <c r="D8" s="14"/>
      <c r="E8" s="15"/>
      <c r="F8" s="15"/>
      <c r="G8" s="15"/>
      <c r="H8" s="16"/>
      <c r="I8" s="17"/>
      <c r="J8" s="17" t="s">
        <v>1</v>
      </c>
    </row>
    <row r="9" spans="1:10" s="20" customFormat="1" ht="118.5" customHeight="1">
      <c r="A9" s="18" t="s">
        <v>43</v>
      </c>
      <c r="B9" s="18" t="s">
        <v>44</v>
      </c>
      <c r="C9" s="18" t="s">
        <v>45</v>
      </c>
      <c r="D9" s="18" t="s">
        <v>46</v>
      </c>
      <c r="E9" s="18" t="s">
        <v>47</v>
      </c>
      <c r="F9" s="18" t="s">
        <v>48</v>
      </c>
      <c r="G9" s="18" t="s">
        <v>49</v>
      </c>
      <c r="H9" s="19" t="s">
        <v>0</v>
      </c>
      <c r="I9" s="19" t="s">
        <v>3</v>
      </c>
      <c r="J9" s="19"/>
    </row>
    <row r="10" spans="1:10" s="20" customFormat="1" ht="44.25" customHeight="1">
      <c r="A10" s="21"/>
      <c r="B10" s="21"/>
      <c r="C10" s="21"/>
      <c r="D10" s="21"/>
      <c r="E10" s="21"/>
      <c r="F10" s="21"/>
      <c r="G10" s="21"/>
      <c r="H10" s="19"/>
      <c r="I10" s="22" t="s">
        <v>50</v>
      </c>
      <c r="J10" s="22" t="s">
        <v>51</v>
      </c>
    </row>
    <row r="11" spans="1:10" s="20" customFormat="1" ht="21.7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4">
        <v>8</v>
      </c>
      <c r="I11" s="24">
        <v>9</v>
      </c>
      <c r="J11" s="24">
        <v>10</v>
      </c>
    </row>
    <row r="12" spans="1:10" s="20" customFormat="1" ht="33" customHeight="1" hidden="1">
      <c r="A12" s="25" t="s">
        <v>7</v>
      </c>
      <c r="B12" s="26"/>
      <c r="C12" s="26"/>
      <c r="D12" s="27" t="s">
        <v>8</v>
      </c>
      <c r="E12" s="23"/>
      <c r="F12" s="23"/>
      <c r="G12" s="28">
        <f>G13</f>
        <v>6200</v>
      </c>
      <c r="H12" s="28">
        <f>H13</f>
        <v>0</v>
      </c>
      <c r="I12" s="28">
        <f>I13</f>
        <v>6200</v>
      </c>
      <c r="J12" s="28">
        <f>J13</f>
        <v>0</v>
      </c>
    </row>
    <row r="13" spans="1:11" s="20" customFormat="1" ht="34.5" customHeight="1" hidden="1">
      <c r="A13" s="25" t="s">
        <v>9</v>
      </c>
      <c r="B13" s="26"/>
      <c r="C13" s="26"/>
      <c r="D13" s="27" t="s">
        <v>10</v>
      </c>
      <c r="E13" s="29"/>
      <c r="F13" s="29"/>
      <c r="G13" s="28">
        <f>H13+I13</f>
        <v>6200</v>
      </c>
      <c r="H13" s="28"/>
      <c r="I13" s="28">
        <f>I14</f>
        <v>6200</v>
      </c>
      <c r="J13" s="28">
        <f>SUM(J14)</f>
        <v>0</v>
      </c>
      <c r="K13" s="30"/>
    </row>
    <row r="14" spans="1:10" s="20" customFormat="1" ht="120" customHeight="1" hidden="1">
      <c r="A14" s="31" t="s">
        <v>37</v>
      </c>
      <c r="B14" s="31" t="s">
        <v>38</v>
      </c>
      <c r="C14" s="31" t="s">
        <v>39</v>
      </c>
      <c r="D14" s="32" t="s">
        <v>61</v>
      </c>
      <c r="E14" s="32" t="s">
        <v>84</v>
      </c>
      <c r="F14" s="22" t="s">
        <v>52</v>
      </c>
      <c r="G14" s="28">
        <f>H14+I14</f>
        <v>6200</v>
      </c>
      <c r="H14" s="33"/>
      <c r="I14" s="34">
        <v>6200</v>
      </c>
      <c r="J14" s="34"/>
    </row>
    <row r="15" spans="1:10" s="20" customFormat="1" ht="26.25" customHeight="1">
      <c r="A15" s="35" t="s">
        <v>18</v>
      </c>
      <c r="B15" s="35"/>
      <c r="C15" s="35"/>
      <c r="D15" s="36" t="s">
        <v>4</v>
      </c>
      <c r="E15" s="32"/>
      <c r="F15" s="32"/>
      <c r="G15" s="37">
        <f>G16</f>
        <v>23341860.25</v>
      </c>
      <c r="H15" s="37">
        <f>H16</f>
        <v>21760990.25</v>
      </c>
      <c r="I15" s="37">
        <f>I16</f>
        <v>1580870</v>
      </c>
      <c r="J15" s="37">
        <f>J16</f>
        <v>1580870</v>
      </c>
    </row>
    <row r="16" spans="1:10" s="20" customFormat="1" ht="26.25" customHeight="1">
      <c r="A16" s="38" t="s">
        <v>19</v>
      </c>
      <c r="B16" s="38"/>
      <c r="C16" s="38"/>
      <c r="D16" s="39" t="s">
        <v>4</v>
      </c>
      <c r="E16" s="24"/>
      <c r="F16" s="24"/>
      <c r="G16" s="37">
        <f>G17+G18+G19+G20+G21+G23+G24+G25+G22</f>
        <v>23341860.25</v>
      </c>
      <c r="H16" s="37">
        <f>H17+H18+H19+H20+H21+H23+H24+H25+H22</f>
        <v>21760990.25</v>
      </c>
      <c r="I16" s="37">
        <f>I17+I18+I19+I20+I21+I23+I24+I25+I22</f>
        <v>1580870</v>
      </c>
      <c r="J16" s="37">
        <f>J17+J18+J19+J20+J21+J23+J24+J25+J22</f>
        <v>1580870</v>
      </c>
    </row>
    <row r="17" spans="1:10" s="20" customFormat="1" ht="108" customHeight="1" hidden="1">
      <c r="A17" s="31" t="s">
        <v>102</v>
      </c>
      <c r="B17" s="31" t="s">
        <v>103</v>
      </c>
      <c r="C17" s="31" t="s">
        <v>104</v>
      </c>
      <c r="D17" s="32" t="s">
        <v>105</v>
      </c>
      <c r="E17" s="40" t="s">
        <v>116</v>
      </c>
      <c r="F17" s="32" t="s">
        <v>121</v>
      </c>
      <c r="G17" s="28">
        <f aca="true" t="shared" si="0" ref="G17:G25">H17+I17</f>
        <v>8000</v>
      </c>
      <c r="H17" s="41">
        <v>8000</v>
      </c>
      <c r="I17" s="28"/>
      <c r="J17" s="28"/>
    </row>
    <row r="18" spans="1:10" s="20" customFormat="1" ht="110.25" customHeight="1" hidden="1">
      <c r="A18" s="31" t="s">
        <v>13</v>
      </c>
      <c r="B18" s="31" t="s">
        <v>14</v>
      </c>
      <c r="C18" s="31" t="s">
        <v>5</v>
      </c>
      <c r="D18" s="32" t="s">
        <v>15</v>
      </c>
      <c r="E18" s="40" t="s">
        <v>114</v>
      </c>
      <c r="F18" s="32" t="s">
        <v>53</v>
      </c>
      <c r="G18" s="28">
        <f t="shared" si="0"/>
        <v>46428</v>
      </c>
      <c r="H18" s="42">
        <v>46428</v>
      </c>
      <c r="I18" s="43"/>
      <c r="J18" s="43"/>
    </row>
    <row r="19" spans="1:11" s="20" customFormat="1" ht="106.5" customHeight="1" hidden="1">
      <c r="A19" s="31" t="s">
        <v>59</v>
      </c>
      <c r="B19" s="31" t="s">
        <v>58</v>
      </c>
      <c r="C19" s="31" t="s">
        <v>60</v>
      </c>
      <c r="D19" s="32" t="s">
        <v>57</v>
      </c>
      <c r="E19" s="32" t="s">
        <v>85</v>
      </c>
      <c r="F19" s="32" t="s">
        <v>64</v>
      </c>
      <c r="G19" s="28">
        <f t="shared" si="0"/>
        <v>16482992.25</v>
      </c>
      <c r="H19" s="28">
        <f>15769492.25+200000</f>
        <v>15969492.25</v>
      </c>
      <c r="I19" s="41">
        <f>134100+379400</f>
        <v>513500</v>
      </c>
      <c r="J19" s="34">
        <f>I19</f>
        <v>513500</v>
      </c>
      <c r="K19" s="44"/>
    </row>
    <row r="20" spans="1:10" s="20" customFormat="1" ht="104.25" customHeight="1" hidden="1">
      <c r="A20" s="31" t="s">
        <v>59</v>
      </c>
      <c r="B20" s="31" t="s">
        <v>58</v>
      </c>
      <c r="C20" s="31" t="s">
        <v>60</v>
      </c>
      <c r="D20" s="32" t="s">
        <v>57</v>
      </c>
      <c r="E20" s="32" t="s">
        <v>89</v>
      </c>
      <c r="F20" s="32" t="s">
        <v>83</v>
      </c>
      <c r="G20" s="37">
        <f t="shared" si="0"/>
        <v>814370</v>
      </c>
      <c r="H20" s="28"/>
      <c r="I20" s="28">
        <v>814370</v>
      </c>
      <c r="J20" s="34">
        <f>I20</f>
        <v>814370</v>
      </c>
    </row>
    <row r="21" spans="1:10" s="20" customFormat="1" ht="109.5" customHeight="1">
      <c r="A21" s="31" t="s">
        <v>65</v>
      </c>
      <c r="B21" s="31" t="s">
        <v>66</v>
      </c>
      <c r="C21" s="31" t="s">
        <v>67</v>
      </c>
      <c r="D21" s="32" t="s">
        <v>68</v>
      </c>
      <c r="E21" s="32" t="s">
        <v>86</v>
      </c>
      <c r="F21" s="32" t="s">
        <v>69</v>
      </c>
      <c r="G21" s="37">
        <f t="shared" si="0"/>
        <v>5316300</v>
      </c>
      <c r="H21" s="28">
        <f>5058300+34000+40000</f>
        <v>5132300</v>
      </c>
      <c r="I21" s="28">
        <f>110000+44000+30000</f>
        <v>184000</v>
      </c>
      <c r="J21" s="34">
        <f>I21</f>
        <v>184000</v>
      </c>
    </row>
    <row r="22" spans="1:10" s="20" customFormat="1" ht="87" customHeight="1" hidden="1">
      <c r="A22" s="31" t="s">
        <v>125</v>
      </c>
      <c r="B22" s="31" t="s">
        <v>126</v>
      </c>
      <c r="C22" s="31" t="s">
        <v>30</v>
      </c>
      <c r="D22" s="32" t="s">
        <v>127</v>
      </c>
      <c r="E22" s="32" t="s">
        <v>70</v>
      </c>
      <c r="F22" s="32" t="s">
        <v>82</v>
      </c>
      <c r="G22" s="37">
        <f t="shared" si="0"/>
        <v>69000</v>
      </c>
      <c r="H22" s="28"/>
      <c r="I22" s="28">
        <v>69000</v>
      </c>
      <c r="J22" s="34">
        <f>I22</f>
        <v>69000</v>
      </c>
    </row>
    <row r="23" spans="1:10" s="20" customFormat="1" ht="102" customHeight="1" hidden="1">
      <c r="A23" s="31" t="s">
        <v>96</v>
      </c>
      <c r="B23" s="31" t="s">
        <v>97</v>
      </c>
      <c r="C23" s="31" t="s">
        <v>5</v>
      </c>
      <c r="D23" s="32" t="s">
        <v>98</v>
      </c>
      <c r="E23" s="32" t="s">
        <v>115</v>
      </c>
      <c r="F23" s="32" t="s">
        <v>99</v>
      </c>
      <c r="G23" s="37">
        <f t="shared" si="0"/>
        <v>5000</v>
      </c>
      <c r="H23" s="28">
        <v>5000</v>
      </c>
      <c r="I23" s="28"/>
      <c r="J23" s="34"/>
    </row>
    <row r="24" spans="1:10" s="20" customFormat="1" ht="141" customHeight="1" hidden="1">
      <c r="A24" s="31" t="s">
        <v>106</v>
      </c>
      <c r="B24" s="31" t="s">
        <v>24</v>
      </c>
      <c r="C24" s="31" t="s">
        <v>22</v>
      </c>
      <c r="D24" s="32" t="s">
        <v>25</v>
      </c>
      <c r="E24" s="32" t="s">
        <v>110</v>
      </c>
      <c r="F24" s="32" t="s">
        <v>111</v>
      </c>
      <c r="G24" s="37">
        <f t="shared" si="0"/>
        <v>12900</v>
      </c>
      <c r="H24" s="28">
        <v>12900</v>
      </c>
      <c r="I24" s="28"/>
      <c r="J24" s="34"/>
    </row>
    <row r="25" spans="1:10" s="20" customFormat="1" ht="114" customHeight="1" hidden="1">
      <c r="A25" s="31" t="s">
        <v>107</v>
      </c>
      <c r="B25" s="31" t="s">
        <v>108</v>
      </c>
      <c r="C25" s="31" t="s">
        <v>22</v>
      </c>
      <c r="D25" s="32" t="s">
        <v>109</v>
      </c>
      <c r="E25" s="32" t="s">
        <v>112</v>
      </c>
      <c r="F25" s="32" t="s">
        <v>113</v>
      </c>
      <c r="G25" s="37">
        <f t="shared" si="0"/>
        <v>586870</v>
      </c>
      <c r="H25" s="28">
        <v>586870</v>
      </c>
      <c r="I25" s="28"/>
      <c r="J25" s="34"/>
    </row>
    <row r="26" spans="1:10" s="20" customFormat="1" ht="46.5" customHeight="1" hidden="1">
      <c r="A26" s="35" t="s">
        <v>26</v>
      </c>
      <c r="B26" s="36"/>
      <c r="C26" s="36"/>
      <c r="D26" s="36" t="s">
        <v>27</v>
      </c>
      <c r="E26" s="32"/>
      <c r="F26" s="32"/>
      <c r="G26" s="45">
        <f>G27</f>
        <v>7783567</v>
      </c>
      <c r="H26" s="45">
        <f>H27</f>
        <v>4702361</v>
      </c>
      <c r="I26" s="45">
        <f>I27</f>
        <v>3081206</v>
      </c>
      <c r="J26" s="45">
        <f>J27</f>
        <v>3081206</v>
      </c>
    </row>
    <row r="27" spans="1:10" s="20" customFormat="1" ht="45.75" customHeight="1" hidden="1">
      <c r="A27" s="35" t="s">
        <v>28</v>
      </c>
      <c r="B27" s="31"/>
      <c r="C27" s="36"/>
      <c r="D27" s="36" t="s">
        <v>27</v>
      </c>
      <c r="E27" s="32"/>
      <c r="F27" s="32"/>
      <c r="G27" s="45">
        <f>G28+G29+G31+G30</f>
        <v>7783567</v>
      </c>
      <c r="H27" s="45">
        <f>H28+H29+H31+H30</f>
        <v>4702361</v>
      </c>
      <c r="I27" s="45">
        <f>I28+I29+I31+I30</f>
        <v>3081206</v>
      </c>
      <c r="J27" s="45">
        <f>J28+J29+J31+J30</f>
        <v>3081206</v>
      </c>
    </row>
    <row r="28" spans="1:10" s="20" customFormat="1" ht="113.25" customHeight="1" hidden="1">
      <c r="A28" s="31" t="s">
        <v>40</v>
      </c>
      <c r="B28" s="31">
        <v>1020</v>
      </c>
      <c r="C28" s="46" t="s">
        <v>100</v>
      </c>
      <c r="D28" s="32" t="s">
        <v>81</v>
      </c>
      <c r="E28" s="32" t="s">
        <v>87</v>
      </c>
      <c r="F28" s="32" t="s">
        <v>88</v>
      </c>
      <c r="G28" s="47">
        <f>H28+I28</f>
        <v>4171913</v>
      </c>
      <c r="H28" s="48">
        <v>3962711</v>
      </c>
      <c r="I28" s="48">
        <v>209202</v>
      </c>
      <c r="J28" s="48">
        <f>I28</f>
        <v>209202</v>
      </c>
    </row>
    <row r="29" spans="1:10" s="20" customFormat="1" ht="88.5" customHeight="1" hidden="1">
      <c r="A29" s="31" t="s">
        <v>41</v>
      </c>
      <c r="B29" s="31">
        <v>1162</v>
      </c>
      <c r="C29" s="46" t="s">
        <v>101</v>
      </c>
      <c r="D29" s="32" t="s">
        <v>42</v>
      </c>
      <c r="E29" s="32" t="s">
        <v>90</v>
      </c>
      <c r="F29" s="32" t="s">
        <v>88</v>
      </c>
      <c r="G29" s="45">
        <f>H29+I29</f>
        <v>109650</v>
      </c>
      <c r="H29" s="33">
        <v>109650</v>
      </c>
      <c r="I29" s="34"/>
      <c r="J29" s="34"/>
    </row>
    <row r="30" spans="1:10" s="20" customFormat="1" ht="150" customHeight="1" hidden="1">
      <c r="A30" s="31" t="s">
        <v>92</v>
      </c>
      <c r="B30" s="31" t="s">
        <v>93</v>
      </c>
      <c r="C30" s="46">
        <v>1040</v>
      </c>
      <c r="D30" s="32" t="s">
        <v>94</v>
      </c>
      <c r="E30" s="32" t="s">
        <v>87</v>
      </c>
      <c r="F30" s="32" t="s">
        <v>95</v>
      </c>
      <c r="G30" s="45">
        <f>H30+I30</f>
        <v>630000</v>
      </c>
      <c r="H30" s="33">
        <v>630000</v>
      </c>
      <c r="I30" s="34"/>
      <c r="J30" s="34"/>
    </row>
    <row r="31" spans="1:10" s="20" customFormat="1" ht="93" customHeight="1" hidden="1">
      <c r="A31" s="31" t="s">
        <v>29</v>
      </c>
      <c r="B31" s="31" t="s">
        <v>71</v>
      </c>
      <c r="C31" s="46" t="s">
        <v>30</v>
      </c>
      <c r="D31" s="32" t="s">
        <v>31</v>
      </c>
      <c r="E31" s="32" t="s">
        <v>70</v>
      </c>
      <c r="F31" s="32" t="s">
        <v>82</v>
      </c>
      <c r="G31" s="45">
        <f>H31+I31</f>
        <v>2872004</v>
      </c>
      <c r="H31" s="33"/>
      <c r="I31" s="34">
        <v>2872004</v>
      </c>
      <c r="J31" s="34">
        <f>I31</f>
        <v>2872004</v>
      </c>
    </row>
    <row r="32" spans="1:10" s="20" customFormat="1" ht="63" customHeight="1" hidden="1">
      <c r="A32" s="35" t="s">
        <v>20</v>
      </c>
      <c r="B32" s="31"/>
      <c r="C32" s="35"/>
      <c r="D32" s="36" t="s">
        <v>11</v>
      </c>
      <c r="E32" s="22"/>
      <c r="F32" s="22"/>
      <c r="G32" s="45">
        <f>G33</f>
        <v>375358</v>
      </c>
      <c r="H32" s="45">
        <f>H33</f>
        <v>218758</v>
      </c>
      <c r="I32" s="45">
        <f>I33</f>
        <v>156600</v>
      </c>
      <c r="J32" s="45">
        <f>J33</f>
        <v>156600</v>
      </c>
    </row>
    <row r="33" spans="1:10" s="20" customFormat="1" ht="63.75" customHeight="1" hidden="1">
      <c r="A33" s="35" t="s">
        <v>21</v>
      </c>
      <c r="B33" s="31"/>
      <c r="C33" s="35"/>
      <c r="D33" s="36" t="s">
        <v>11</v>
      </c>
      <c r="E33" s="49"/>
      <c r="F33" s="49"/>
      <c r="G33" s="45">
        <f>G34+G35+G36</f>
        <v>375358</v>
      </c>
      <c r="H33" s="45">
        <f>H34+H35+H36</f>
        <v>218758</v>
      </c>
      <c r="I33" s="45">
        <f>I34+I35+I36</f>
        <v>156600</v>
      </c>
      <c r="J33" s="45">
        <f>J34+J35+J36</f>
        <v>156600</v>
      </c>
    </row>
    <row r="34" spans="1:10" s="20" customFormat="1" ht="104.25" customHeight="1" hidden="1">
      <c r="A34" s="31" t="s">
        <v>32</v>
      </c>
      <c r="B34" s="31" t="s">
        <v>33</v>
      </c>
      <c r="C34" s="31" t="s">
        <v>34</v>
      </c>
      <c r="D34" s="32" t="s">
        <v>35</v>
      </c>
      <c r="E34" s="45" t="s">
        <v>55</v>
      </c>
      <c r="F34" s="45" t="s">
        <v>54</v>
      </c>
      <c r="G34" s="45">
        <f>H34+I34</f>
        <v>162000</v>
      </c>
      <c r="H34" s="45">
        <f>30000+32000+50000+29000+21000</f>
        <v>162000</v>
      </c>
      <c r="I34" s="50"/>
      <c r="J34" s="34"/>
    </row>
    <row r="35" spans="1:10" s="20" customFormat="1" ht="183" customHeight="1" hidden="1">
      <c r="A35" s="31" t="s">
        <v>16</v>
      </c>
      <c r="B35" s="31" t="s">
        <v>12</v>
      </c>
      <c r="C35" s="31" t="s">
        <v>6</v>
      </c>
      <c r="D35" s="32" t="s">
        <v>17</v>
      </c>
      <c r="E35" s="22" t="s">
        <v>55</v>
      </c>
      <c r="F35" s="22" t="s">
        <v>54</v>
      </c>
      <c r="G35" s="45">
        <f>H35+I35</f>
        <v>56758</v>
      </c>
      <c r="H35" s="34">
        <v>56758</v>
      </c>
      <c r="I35" s="50"/>
      <c r="J35" s="34"/>
    </row>
    <row r="36" spans="1:10" s="20" customFormat="1" ht="72" customHeight="1" hidden="1">
      <c r="A36" s="31" t="s">
        <v>122</v>
      </c>
      <c r="B36" s="31" t="s">
        <v>123</v>
      </c>
      <c r="C36" s="31" t="s">
        <v>30</v>
      </c>
      <c r="D36" s="32" t="s">
        <v>124</v>
      </c>
      <c r="E36" s="22" t="s">
        <v>70</v>
      </c>
      <c r="F36" s="22" t="s">
        <v>82</v>
      </c>
      <c r="G36" s="45">
        <f>H36+I36</f>
        <v>156600</v>
      </c>
      <c r="H36" s="34"/>
      <c r="I36" s="45">
        <f>43200+113400</f>
        <v>156600</v>
      </c>
      <c r="J36" s="45">
        <f>I36</f>
        <v>156600</v>
      </c>
    </row>
    <row r="37" spans="1:10" s="20" customFormat="1" ht="79.5" customHeight="1" hidden="1">
      <c r="A37" s="36" t="s">
        <v>73</v>
      </c>
      <c r="B37" s="36"/>
      <c r="C37" s="36"/>
      <c r="D37" s="36" t="s">
        <v>74</v>
      </c>
      <c r="E37" s="22"/>
      <c r="F37" s="22"/>
      <c r="G37" s="45">
        <f>G38</f>
        <v>1094771</v>
      </c>
      <c r="H37" s="45">
        <f>H38</f>
        <v>1094771</v>
      </c>
      <c r="I37" s="45">
        <f>I38</f>
        <v>0</v>
      </c>
      <c r="J37" s="45">
        <f>J38</f>
        <v>0</v>
      </c>
    </row>
    <row r="38" spans="1:10" s="20" customFormat="1" ht="76.5" customHeight="1" hidden="1">
      <c r="A38" s="36" t="s">
        <v>75</v>
      </c>
      <c r="B38" s="36"/>
      <c r="C38" s="36"/>
      <c r="D38" s="36" t="s">
        <v>74</v>
      </c>
      <c r="E38" s="22"/>
      <c r="F38" s="22"/>
      <c r="G38" s="45">
        <f>G40+G39</f>
        <v>1094771</v>
      </c>
      <c r="H38" s="45">
        <f>H40+H39</f>
        <v>1094771</v>
      </c>
      <c r="I38" s="45">
        <f>I40+I39</f>
        <v>0</v>
      </c>
      <c r="J38" s="45">
        <f>J40+J39</f>
        <v>0</v>
      </c>
    </row>
    <row r="39" spans="1:10" s="20" customFormat="1" ht="81" customHeight="1" hidden="1">
      <c r="A39" s="31">
        <v>1014082</v>
      </c>
      <c r="B39" s="31">
        <v>4082</v>
      </c>
      <c r="C39" s="31" t="s">
        <v>117</v>
      </c>
      <c r="D39" s="32" t="s">
        <v>118</v>
      </c>
      <c r="E39" s="22" t="s">
        <v>119</v>
      </c>
      <c r="F39" s="22" t="s">
        <v>120</v>
      </c>
      <c r="G39" s="45">
        <f>H39+I39</f>
        <v>16500</v>
      </c>
      <c r="H39" s="45">
        <v>16500</v>
      </c>
      <c r="I39" s="45"/>
      <c r="J39" s="45"/>
    </row>
    <row r="40" spans="1:10" s="20" customFormat="1" ht="141" customHeight="1" hidden="1">
      <c r="A40" s="31" t="s">
        <v>76</v>
      </c>
      <c r="B40" s="31" t="s">
        <v>77</v>
      </c>
      <c r="C40" s="31" t="s">
        <v>22</v>
      </c>
      <c r="D40" s="32" t="s">
        <v>78</v>
      </c>
      <c r="E40" s="22" t="s">
        <v>79</v>
      </c>
      <c r="F40" s="22" t="s">
        <v>80</v>
      </c>
      <c r="G40" s="45">
        <f>H40+I40</f>
        <v>1078271</v>
      </c>
      <c r="H40" s="45">
        <f>1052031+26240</f>
        <v>1078271</v>
      </c>
      <c r="I40" s="45"/>
      <c r="J40" s="45"/>
    </row>
    <row r="41" spans="1:10" s="20" customFormat="1" ht="40.5" customHeight="1" hidden="1">
      <c r="A41" s="35">
        <v>3700000</v>
      </c>
      <c r="B41" s="31"/>
      <c r="C41" s="36"/>
      <c r="D41" s="36" t="s">
        <v>72</v>
      </c>
      <c r="E41" s="22"/>
      <c r="F41" s="22"/>
      <c r="G41" s="45">
        <f>G42</f>
        <v>18000</v>
      </c>
      <c r="H41" s="45">
        <f aca="true" t="shared" si="1" ref="H41:J42">H42</f>
        <v>18000</v>
      </c>
      <c r="I41" s="45">
        <f t="shared" si="1"/>
        <v>0</v>
      </c>
      <c r="J41" s="45">
        <f t="shared" si="1"/>
        <v>0</v>
      </c>
    </row>
    <row r="42" spans="1:10" s="20" customFormat="1" ht="42" customHeight="1" hidden="1">
      <c r="A42" s="35">
        <v>3710000</v>
      </c>
      <c r="B42" s="31"/>
      <c r="C42" s="36"/>
      <c r="D42" s="36" t="s">
        <v>72</v>
      </c>
      <c r="E42" s="22"/>
      <c r="F42" s="22"/>
      <c r="G42" s="45">
        <f>G43</f>
        <v>18000</v>
      </c>
      <c r="H42" s="45">
        <f t="shared" si="1"/>
        <v>18000</v>
      </c>
      <c r="I42" s="45">
        <f t="shared" si="1"/>
        <v>0</v>
      </c>
      <c r="J42" s="45">
        <f t="shared" si="1"/>
        <v>0</v>
      </c>
    </row>
    <row r="43" spans="1:10" s="20" customFormat="1" ht="72.75" customHeight="1" hidden="1">
      <c r="A43" s="31" t="s">
        <v>23</v>
      </c>
      <c r="B43" s="31" t="s">
        <v>24</v>
      </c>
      <c r="C43" s="31" t="s">
        <v>22</v>
      </c>
      <c r="D43" s="32" t="s">
        <v>25</v>
      </c>
      <c r="E43" s="22" t="s">
        <v>91</v>
      </c>
      <c r="F43" s="22" t="s">
        <v>56</v>
      </c>
      <c r="G43" s="45">
        <f>H43+I43</f>
        <v>18000</v>
      </c>
      <c r="H43" s="45">
        <f>750000-370000-30000-32000-200000-50000-29000-21000</f>
        <v>18000</v>
      </c>
      <c r="I43" s="45"/>
      <c r="J43" s="45"/>
    </row>
    <row r="44" spans="1:10" s="51" customFormat="1" ht="33.75" customHeight="1">
      <c r="A44" s="49"/>
      <c r="B44" s="49"/>
      <c r="C44" s="49"/>
      <c r="D44" s="49" t="s">
        <v>49</v>
      </c>
      <c r="E44" s="49"/>
      <c r="F44" s="49"/>
      <c r="G44" s="45">
        <f>G12+G15+G26+G32+G37+G41</f>
        <v>32619756.25</v>
      </c>
      <c r="H44" s="45">
        <f>H12+H15+H26+H32+H37+H41</f>
        <v>27794880.25</v>
      </c>
      <c r="I44" s="45">
        <f>I12+I15+I26+I32+I37+I41</f>
        <v>4824876</v>
      </c>
      <c r="J44" s="45">
        <f>J12+J15+J26+J32+J37+J41</f>
        <v>4818676</v>
      </c>
    </row>
    <row r="45" spans="1:10" s="51" customFormat="1" ht="62.25" customHeight="1">
      <c r="A45" s="52"/>
      <c r="B45" s="52"/>
      <c r="C45" s="52"/>
      <c r="D45" s="52"/>
      <c r="E45" s="52"/>
      <c r="F45" s="52"/>
      <c r="G45" s="52"/>
      <c r="H45" s="53"/>
      <c r="I45" s="53"/>
      <c r="J45" s="54"/>
    </row>
    <row r="46" spans="1:10" ht="27.75" customHeight="1">
      <c r="A46" s="55" t="s">
        <v>2</v>
      </c>
      <c r="B46" s="55"/>
      <c r="C46" s="55"/>
      <c r="D46" s="55"/>
      <c r="E46" s="56"/>
      <c r="F46" s="56"/>
      <c r="G46" s="56"/>
      <c r="H46" s="56"/>
      <c r="I46" s="57" t="s">
        <v>36</v>
      </c>
      <c r="J46" s="57"/>
    </row>
    <row r="47" spans="1:10" s="51" customFormat="1" ht="51.75" customHeight="1">
      <c r="A47" s="55"/>
      <c r="B47" s="55"/>
      <c r="C47" s="55"/>
      <c r="D47" s="55"/>
      <c r="E47" s="52"/>
      <c r="F47" s="52"/>
      <c r="G47" s="52"/>
      <c r="H47" s="53"/>
      <c r="I47" s="58"/>
      <c r="J47" s="58"/>
    </row>
  </sheetData>
  <sheetProtection/>
  <mergeCells count="19">
    <mergeCell ref="I1:J1"/>
    <mergeCell ref="I3:J3"/>
    <mergeCell ref="B9:B10"/>
    <mergeCell ref="I2:J2"/>
    <mergeCell ref="A6:J6"/>
    <mergeCell ref="A4:J4"/>
    <mergeCell ref="C9:C10"/>
    <mergeCell ref="G9:G10"/>
    <mergeCell ref="F9:F10"/>
    <mergeCell ref="A5:J5"/>
    <mergeCell ref="A46:D46"/>
    <mergeCell ref="A9:A10"/>
    <mergeCell ref="E9:E10"/>
    <mergeCell ref="I47:J47"/>
    <mergeCell ref="I9:J9"/>
    <mergeCell ref="I46:J46"/>
    <mergeCell ref="H9:H10"/>
    <mergeCell ref="A47:D47"/>
    <mergeCell ref="D9:D10"/>
  </mergeCells>
  <printOptions/>
  <pageMargins left="0.7086614173228347" right="0.55" top="0.56" bottom="0.46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kamishnaya</dc:creator>
  <cp:keywords/>
  <dc:description/>
  <cp:lastModifiedBy>Райрада</cp:lastModifiedBy>
  <cp:lastPrinted>2020-10-21T09:37:49Z</cp:lastPrinted>
  <dcterms:created xsi:type="dcterms:W3CDTF">2001-11-15T11:52:49Z</dcterms:created>
  <dcterms:modified xsi:type="dcterms:W3CDTF">2020-11-09T14:02:58Z</dcterms:modified>
  <cp:category/>
  <cp:version/>
  <cp:contentType/>
  <cp:contentStatus/>
</cp:coreProperties>
</file>